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45" yWindow="240" windowWidth="9375" windowHeight="4050" tabRatio="603" activeTab="1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EB4" i="1" s="1"/>
  <c r="DS4" i="1"/>
  <c r="DT4" i="1"/>
  <c r="DU4" i="1"/>
  <c r="DV4" i="1"/>
  <c r="DW4" i="1"/>
  <c r="DX4" i="1"/>
  <c r="DY4" i="1"/>
  <c r="DZ4" i="1"/>
  <c r="EA4" i="1"/>
  <c r="EC4" i="1"/>
  <c r="ED4" i="1"/>
  <c r="EE4" i="1"/>
  <c r="DQ5" i="1"/>
  <c r="DR5" i="1"/>
  <c r="EB5" i="1" s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EB9" i="1" s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T203" i="1" s="1"/>
  <c r="DU10" i="1"/>
  <c r="DV10" i="1"/>
  <c r="DW10" i="1"/>
  <c r="DX10" i="1"/>
  <c r="DX203" i="1" s="1"/>
  <c r="DY10" i="1"/>
  <c r="DZ10" i="1"/>
  <c r="EA10" i="1"/>
  <c r="EB10" i="1"/>
  <c r="ED10" i="1"/>
  <c r="EE10" i="1"/>
  <c r="DQ11" i="1"/>
  <c r="DR11" i="1"/>
  <c r="DS11" i="1"/>
  <c r="DT11" i="1"/>
  <c r="DU11" i="1"/>
  <c r="DV11" i="1"/>
  <c r="DW11" i="1"/>
  <c r="DX11" i="1"/>
  <c r="DY11" i="1"/>
  <c r="DZ11" i="1"/>
  <c r="EA11" i="1"/>
  <c r="EB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EB13" i="1" s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EB14" i="1" s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EB15" i="1" s="1"/>
  <c r="DS15" i="1"/>
  <c r="DT15" i="1"/>
  <c r="DU15" i="1"/>
  <c r="DV15" i="1"/>
  <c r="DW15" i="1"/>
  <c r="DX15" i="1"/>
  <c r="DY15" i="1"/>
  <c r="DZ15" i="1"/>
  <c r="EA15" i="1"/>
  <c r="EC15" i="1"/>
  <c r="ED15" i="1"/>
  <c r="EE15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D16" i="1"/>
  <c r="EE16" i="1"/>
  <c r="B17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EB18" i="1" s="1"/>
  <c r="DS18" i="1"/>
  <c r="DT18" i="1"/>
  <c r="DU18" i="1"/>
  <c r="DV18" i="1"/>
  <c r="DW18" i="1"/>
  <c r="DX18" i="1"/>
  <c r="DY18" i="1"/>
  <c r="DZ18" i="1"/>
  <c r="EA18" i="1"/>
  <c r="ED18" i="1"/>
  <c r="EE18" i="1"/>
  <c r="B19" i="1"/>
  <c r="DQ19" i="1"/>
  <c r="DR19" i="1"/>
  <c r="EB19" i="1" s="1"/>
  <c r="DS19" i="1"/>
  <c r="DT19" i="1"/>
  <c r="DU19" i="1"/>
  <c r="DV19" i="1"/>
  <c r="DW19" i="1"/>
  <c r="DX19" i="1"/>
  <c r="DY19" i="1"/>
  <c r="DZ19" i="1"/>
  <c r="EA19" i="1"/>
  <c r="EC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EB29" i="1" s="1"/>
  <c r="DS29" i="1"/>
  <c r="DT29" i="1"/>
  <c r="DU29" i="1"/>
  <c r="DV29" i="1"/>
  <c r="DW29" i="1"/>
  <c r="DX29" i="1"/>
  <c r="DY29" i="1"/>
  <c r="DZ29" i="1"/>
  <c r="EA29" i="1"/>
  <c r="EC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EB34" i="1" s="1"/>
  <c r="DS34" i="1"/>
  <c r="DT34" i="1"/>
  <c r="DU34" i="1"/>
  <c r="DV34" i="1"/>
  <c r="DW34" i="1"/>
  <c r="DX34" i="1"/>
  <c r="DY34" i="1"/>
  <c r="DZ34" i="1"/>
  <c r="EA34" i="1"/>
  <c r="EC34" i="1"/>
  <c r="ED34" i="1"/>
  <c r="EE34" i="1"/>
  <c r="DQ35" i="1"/>
  <c r="DR35" i="1"/>
  <c r="EB35" i="1" s="1"/>
  <c r="EC35" i="1" s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EB40" i="1" s="1"/>
  <c r="DS40" i="1"/>
  <c r="DT40" i="1"/>
  <c r="DU40" i="1"/>
  <c r="DV40" i="1"/>
  <c r="DW40" i="1"/>
  <c r="DX40" i="1"/>
  <c r="DY40" i="1"/>
  <c r="DZ40" i="1"/>
  <c r="EA40" i="1"/>
  <c r="EC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EB44" i="1" s="1"/>
  <c r="DS44" i="1"/>
  <c r="DT44" i="1"/>
  <c r="DU44" i="1"/>
  <c r="DV44" i="1"/>
  <c r="DW44" i="1"/>
  <c r="DX44" i="1"/>
  <c r="DY44" i="1"/>
  <c r="DZ44" i="1"/>
  <c r="EA44" i="1"/>
  <c r="EC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EB48" i="1" s="1"/>
  <c r="DS48" i="1"/>
  <c r="DT48" i="1"/>
  <c r="DU48" i="1"/>
  <c r="DV48" i="1"/>
  <c r="DW48" i="1"/>
  <c r="DX48" i="1"/>
  <c r="DY48" i="1"/>
  <c r="DZ48" i="1"/>
  <c r="EA48" i="1"/>
  <c r="EC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EB52" i="1" s="1"/>
  <c r="DS52" i="1"/>
  <c r="DT52" i="1"/>
  <c r="DU52" i="1"/>
  <c r="DV52" i="1"/>
  <c r="DW52" i="1"/>
  <c r="DX52" i="1"/>
  <c r="DY52" i="1"/>
  <c r="DZ52" i="1"/>
  <c r="EA52" i="1"/>
  <c r="EC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EB56" i="1" s="1"/>
  <c r="DS56" i="1"/>
  <c r="DT56" i="1"/>
  <c r="DU56" i="1"/>
  <c r="DV56" i="1"/>
  <c r="DW56" i="1"/>
  <c r="DX56" i="1"/>
  <c r="DY56" i="1"/>
  <c r="DZ56" i="1"/>
  <c r="EA56" i="1"/>
  <c r="EC56" i="1"/>
  <c r="ED56" i="1"/>
  <c r="EE56" i="1"/>
  <c r="DQ57" i="1"/>
  <c r="DR57" i="1"/>
  <c r="EB57" i="1" s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EB60" i="1" s="1"/>
  <c r="DS60" i="1"/>
  <c r="DT60" i="1"/>
  <c r="DU60" i="1"/>
  <c r="DV60" i="1"/>
  <c r="DW60" i="1"/>
  <c r="DX60" i="1"/>
  <c r="DY60" i="1"/>
  <c r="DZ60" i="1"/>
  <c r="EA60" i="1"/>
  <c r="EC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EB64" i="1" s="1"/>
  <c r="DS64" i="1"/>
  <c r="DT64" i="1"/>
  <c r="DU64" i="1"/>
  <c r="DV64" i="1"/>
  <c r="DW64" i="1"/>
  <c r="DX64" i="1"/>
  <c r="DY64" i="1"/>
  <c r="DZ64" i="1"/>
  <c r="EA64" i="1"/>
  <c r="EC64" i="1"/>
  <c r="ED64" i="1"/>
  <c r="EE64" i="1"/>
  <c r="DQ65" i="1"/>
  <c r="DR65" i="1"/>
  <c r="EB65" i="1" s="1"/>
  <c r="DS65" i="1"/>
  <c r="DT65" i="1"/>
  <c r="DU65" i="1"/>
  <c r="DV65" i="1"/>
  <c r="DW65" i="1"/>
  <c r="DX65" i="1"/>
  <c r="DY65" i="1"/>
  <c r="DZ65" i="1"/>
  <c r="EC65" i="1" s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EB68" i="1" s="1"/>
  <c r="DS68" i="1"/>
  <c r="DT68" i="1"/>
  <c r="DU68" i="1"/>
  <c r="DV68" i="1"/>
  <c r="DW68" i="1"/>
  <c r="DX68" i="1"/>
  <c r="DY68" i="1"/>
  <c r="DZ68" i="1"/>
  <c r="EA68" i="1"/>
  <c r="EC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EB72" i="1" s="1"/>
  <c r="DS72" i="1"/>
  <c r="DT72" i="1"/>
  <c r="DU72" i="1"/>
  <c r="DV72" i="1"/>
  <c r="DW72" i="1"/>
  <c r="DX72" i="1"/>
  <c r="DY72" i="1"/>
  <c r="DZ72" i="1"/>
  <c r="EA72" i="1"/>
  <c r="EC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EB76" i="1" s="1"/>
  <c r="DS76" i="1"/>
  <c r="DT76" i="1"/>
  <c r="DU76" i="1"/>
  <c r="DV76" i="1"/>
  <c r="DW76" i="1"/>
  <c r="DX76" i="1"/>
  <c r="DY76" i="1"/>
  <c r="DZ76" i="1"/>
  <c r="EA76" i="1"/>
  <c r="EC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EB80" i="1" s="1"/>
  <c r="DS80" i="1"/>
  <c r="DT80" i="1"/>
  <c r="DU80" i="1"/>
  <c r="DV80" i="1"/>
  <c r="DW80" i="1"/>
  <c r="DX80" i="1"/>
  <c r="DY80" i="1"/>
  <c r="DZ80" i="1"/>
  <c r="EA80" i="1"/>
  <c r="EC80" i="1"/>
  <c r="ED80" i="1"/>
  <c r="EE80" i="1"/>
  <c r="DQ81" i="1"/>
  <c r="DR81" i="1"/>
  <c r="EB81" i="1" s="1"/>
  <c r="DS81" i="1"/>
  <c r="DT81" i="1"/>
  <c r="DU81" i="1"/>
  <c r="DV81" i="1"/>
  <c r="DW81" i="1"/>
  <c r="DX81" i="1"/>
  <c r="DY81" i="1"/>
  <c r="DZ81" i="1"/>
  <c r="EC81" i="1" s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EB84" i="1" s="1"/>
  <c r="DS84" i="1"/>
  <c r="DT84" i="1"/>
  <c r="DU84" i="1"/>
  <c r="DV84" i="1"/>
  <c r="DW84" i="1"/>
  <c r="DX84" i="1"/>
  <c r="DY84" i="1"/>
  <c r="DZ84" i="1"/>
  <c r="EA84" i="1"/>
  <c r="EC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EB88" i="1" s="1"/>
  <c r="DS88" i="1"/>
  <c r="DT88" i="1"/>
  <c r="DU88" i="1"/>
  <c r="DV88" i="1"/>
  <c r="DW88" i="1"/>
  <c r="DX88" i="1"/>
  <c r="DY88" i="1"/>
  <c r="DZ88" i="1"/>
  <c r="EA88" i="1"/>
  <c r="EC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EB92" i="1" s="1"/>
  <c r="DS92" i="1"/>
  <c r="DT92" i="1"/>
  <c r="DU92" i="1"/>
  <c r="DV92" i="1"/>
  <c r="DW92" i="1"/>
  <c r="DX92" i="1"/>
  <c r="DY92" i="1"/>
  <c r="DZ92" i="1"/>
  <c r="EA92" i="1"/>
  <c r="EC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EB96" i="1" s="1"/>
  <c r="DS96" i="1"/>
  <c r="DT96" i="1"/>
  <c r="DU96" i="1"/>
  <c r="DV96" i="1"/>
  <c r="DW96" i="1"/>
  <c r="DX96" i="1"/>
  <c r="DY96" i="1"/>
  <c r="DZ96" i="1"/>
  <c r="EA96" i="1"/>
  <c r="EC96" i="1"/>
  <c r="ED96" i="1"/>
  <c r="EE96" i="1"/>
  <c r="DQ97" i="1"/>
  <c r="DR97" i="1"/>
  <c r="EB97" i="1" s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EB100" i="1" s="1"/>
  <c r="DS100" i="1"/>
  <c r="DT100" i="1"/>
  <c r="DU100" i="1"/>
  <c r="DV100" i="1"/>
  <c r="DW100" i="1"/>
  <c r="DX100" i="1"/>
  <c r="DY100" i="1"/>
  <c r="DZ100" i="1"/>
  <c r="EA100" i="1"/>
  <c r="EC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EB104" i="1" s="1"/>
  <c r="DS104" i="1"/>
  <c r="DT104" i="1"/>
  <c r="DU104" i="1"/>
  <c r="DV104" i="1"/>
  <c r="DW104" i="1"/>
  <c r="DX104" i="1"/>
  <c r="DY104" i="1"/>
  <c r="DZ104" i="1"/>
  <c r="EA104" i="1"/>
  <c r="EC104" i="1"/>
  <c r="ED104" i="1"/>
  <c r="EE104" i="1"/>
  <c r="DQ105" i="1"/>
  <c r="DR105" i="1"/>
  <c r="EB105" i="1" s="1"/>
  <c r="DS105" i="1"/>
  <c r="DT105" i="1"/>
  <c r="DU105" i="1"/>
  <c r="DV105" i="1"/>
  <c r="DW105" i="1"/>
  <c r="DX105" i="1"/>
  <c r="DY105" i="1"/>
  <c r="DZ105" i="1"/>
  <c r="EC105" i="1" s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EB108" i="1" s="1"/>
  <c r="DS108" i="1"/>
  <c r="DT108" i="1"/>
  <c r="DU108" i="1"/>
  <c r="DV108" i="1"/>
  <c r="DW108" i="1"/>
  <c r="DX108" i="1"/>
  <c r="DY108" i="1"/>
  <c r="DZ108" i="1"/>
  <c r="EA108" i="1"/>
  <c r="EC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EB112" i="1" s="1"/>
  <c r="DS112" i="1"/>
  <c r="DT112" i="1"/>
  <c r="DU112" i="1"/>
  <c r="DV112" i="1"/>
  <c r="DW112" i="1"/>
  <c r="DX112" i="1"/>
  <c r="DY112" i="1"/>
  <c r="DZ112" i="1"/>
  <c r="EA112" i="1"/>
  <c r="EC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EB116" i="1" s="1"/>
  <c r="DS116" i="1"/>
  <c r="DT116" i="1"/>
  <c r="DU116" i="1"/>
  <c r="DV116" i="1"/>
  <c r="DW116" i="1"/>
  <c r="DX116" i="1"/>
  <c r="DY116" i="1"/>
  <c r="DZ116" i="1"/>
  <c r="EA116" i="1"/>
  <c r="EC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EB120" i="1" s="1"/>
  <c r="DS120" i="1"/>
  <c r="DT120" i="1"/>
  <c r="DU120" i="1"/>
  <c r="DV120" i="1"/>
  <c r="DW120" i="1"/>
  <c r="DX120" i="1"/>
  <c r="DY120" i="1"/>
  <c r="DZ120" i="1"/>
  <c r="EA120" i="1"/>
  <c r="EC120" i="1"/>
  <c r="ED120" i="1"/>
  <c r="EE120" i="1"/>
  <c r="DQ121" i="1"/>
  <c r="DR121" i="1"/>
  <c r="EB121" i="1" s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DS126" i="1"/>
  <c r="DT126" i="1"/>
  <c r="DU126" i="1"/>
  <c r="DV126" i="1"/>
  <c r="DW126" i="1"/>
  <c r="DX126" i="1"/>
  <c r="DY126" i="1"/>
  <c r="DZ126" i="1"/>
  <c r="EA126" i="1"/>
  <c r="EB126" i="1"/>
  <c r="EC126" i="1" s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EB128" i="1" s="1"/>
  <c r="DS128" i="1"/>
  <c r="DT128" i="1"/>
  <c r="DU128" i="1"/>
  <c r="DV128" i="1"/>
  <c r="DW128" i="1"/>
  <c r="DX128" i="1"/>
  <c r="DY128" i="1"/>
  <c r="DZ128" i="1"/>
  <c r="EC128" i="1" s="1"/>
  <c r="EA128" i="1"/>
  <c r="ED128" i="1"/>
  <c r="EE128" i="1"/>
  <c r="DQ129" i="1"/>
  <c r="DR129" i="1"/>
  <c r="DS129" i="1"/>
  <c r="DT129" i="1"/>
  <c r="DU129" i="1"/>
  <c r="DV129" i="1"/>
  <c r="DW129" i="1"/>
  <c r="DX129" i="1"/>
  <c r="DY129" i="1"/>
  <c r="DZ129" i="1"/>
  <c r="EA129" i="1"/>
  <c r="EB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C130" i="1" s="1"/>
  <c r="EB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EB132" i="1" s="1"/>
  <c r="DS132" i="1"/>
  <c r="DT132" i="1"/>
  <c r="DU132" i="1"/>
  <c r="DV132" i="1"/>
  <c r="DW132" i="1"/>
  <c r="DX132" i="1"/>
  <c r="DY132" i="1"/>
  <c r="DZ132" i="1"/>
  <c r="EC132" i="1" s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 s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EB136" i="1" s="1"/>
  <c r="DS136" i="1"/>
  <c r="DT136" i="1"/>
  <c r="DU136" i="1"/>
  <c r="DV136" i="1"/>
  <c r="DW136" i="1"/>
  <c r="DX136" i="1"/>
  <c r="DY136" i="1"/>
  <c r="DZ136" i="1"/>
  <c r="EC136" i="1" s="1"/>
  <c r="EA136" i="1"/>
  <c r="ED136" i="1"/>
  <c r="EE136" i="1"/>
  <c r="DQ137" i="1"/>
  <c r="DR137" i="1"/>
  <c r="DS137" i="1"/>
  <c r="DT137" i="1"/>
  <c r="DU137" i="1"/>
  <c r="DV137" i="1"/>
  <c r="DW137" i="1"/>
  <c r="DX137" i="1"/>
  <c r="DY137" i="1"/>
  <c r="DZ137" i="1"/>
  <c r="EA137" i="1"/>
  <c r="EB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C138" i="1" s="1"/>
  <c r="EB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EB140" i="1" s="1"/>
  <c r="DS140" i="1"/>
  <c r="DT140" i="1"/>
  <c r="DU140" i="1"/>
  <c r="DV140" i="1"/>
  <c r="DW140" i="1"/>
  <c r="DX140" i="1"/>
  <c r="DY140" i="1"/>
  <c r="DZ140" i="1"/>
  <c r="EC140" i="1" s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 s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EB144" i="1" s="1"/>
  <c r="DS144" i="1"/>
  <c r="DT144" i="1"/>
  <c r="DU144" i="1"/>
  <c r="DV144" i="1"/>
  <c r="DW144" i="1"/>
  <c r="DX144" i="1"/>
  <c r="DY144" i="1"/>
  <c r="DZ144" i="1"/>
  <c r="EC144" i="1" s="1"/>
  <c r="EA144" i="1"/>
  <c r="ED144" i="1"/>
  <c r="EE144" i="1"/>
  <c r="DQ145" i="1"/>
  <c r="DR145" i="1"/>
  <c r="DS145" i="1"/>
  <c r="DT145" i="1"/>
  <c r="DU145" i="1"/>
  <c r="DV145" i="1"/>
  <c r="DW145" i="1"/>
  <c r="DX145" i="1"/>
  <c r="DY145" i="1"/>
  <c r="DZ145" i="1"/>
  <c r="EA145" i="1"/>
  <c r="EB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C146" i="1" s="1"/>
  <c r="EB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EB148" i="1" s="1"/>
  <c r="DS148" i="1"/>
  <c r="DT148" i="1"/>
  <c r="DU148" i="1"/>
  <c r="DV148" i="1"/>
  <c r="DW148" i="1"/>
  <c r="DX148" i="1"/>
  <c r="DY148" i="1"/>
  <c r="DZ148" i="1"/>
  <c r="EC148" i="1" s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DS150" i="1"/>
  <c r="DT150" i="1"/>
  <c r="DU150" i="1"/>
  <c r="DV150" i="1"/>
  <c r="DW150" i="1"/>
  <c r="DX150" i="1"/>
  <c r="DY150" i="1"/>
  <c r="DZ150" i="1"/>
  <c r="EA150" i="1"/>
  <c r="EB150" i="1"/>
  <c r="EC150" i="1" s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EB152" i="1" s="1"/>
  <c r="DS152" i="1"/>
  <c r="DT152" i="1"/>
  <c r="DU152" i="1"/>
  <c r="DV152" i="1"/>
  <c r="DW152" i="1"/>
  <c r="DX152" i="1"/>
  <c r="DY152" i="1"/>
  <c r="DZ152" i="1"/>
  <c r="EC152" i="1" s="1"/>
  <c r="EA152" i="1"/>
  <c r="ED152" i="1"/>
  <c r="EE152" i="1"/>
  <c r="DQ153" i="1"/>
  <c r="DR153" i="1"/>
  <c r="DS153" i="1"/>
  <c r="DT153" i="1"/>
  <c r="DU153" i="1"/>
  <c r="DV153" i="1"/>
  <c r="DW153" i="1"/>
  <c r="DX153" i="1"/>
  <c r="DY153" i="1"/>
  <c r="DZ153" i="1"/>
  <c r="EA153" i="1"/>
  <c r="EB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C154" i="1" s="1"/>
  <c r="EB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EB156" i="1" s="1"/>
  <c r="DS156" i="1"/>
  <c r="DT156" i="1"/>
  <c r="DU156" i="1"/>
  <c r="DV156" i="1"/>
  <c r="DW156" i="1"/>
  <c r="DX156" i="1"/>
  <c r="DY156" i="1"/>
  <c r="DZ156" i="1"/>
  <c r="EC156" i="1" s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DS158" i="1"/>
  <c r="DT158" i="1"/>
  <c r="DU158" i="1"/>
  <c r="DV158" i="1"/>
  <c r="DW158" i="1"/>
  <c r="DX158" i="1"/>
  <c r="DY158" i="1"/>
  <c r="DZ158" i="1"/>
  <c r="EA158" i="1"/>
  <c r="EB158" i="1"/>
  <c r="EC158" i="1" s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EB160" i="1" s="1"/>
  <c r="DS160" i="1"/>
  <c r="DT160" i="1"/>
  <c r="DU160" i="1"/>
  <c r="DV160" i="1"/>
  <c r="DW160" i="1"/>
  <c r="DX160" i="1"/>
  <c r="DY160" i="1"/>
  <c r="DZ160" i="1"/>
  <c r="EC160" i="1" s="1"/>
  <c r="EA160" i="1"/>
  <c r="ED160" i="1"/>
  <c r="EE160" i="1"/>
  <c r="DQ161" i="1"/>
  <c r="DR161" i="1"/>
  <c r="DS161" i="1"/>
  <c r="DT161" i="1"/>
  <c r="DU161" i="1"/>
  <c r="DV161" i="1"/>
  <c r="DW161" i="1"/>
  <c r="DX161" i="1"/>
  <c r="DY161" i="1"/>
  <c r="DZ161" i="1"/>
  <c r="EA161" i="1"/>
  <c r="EB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C162" i="1" s="1"/>
  <c r="EB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EB164" i="1" s="1"/>
  <c r="DS164" i="1"/>
  <c r="DT164" i="1"/>
  <c r="DU164" i="1"/>
  <c r="DV164" i="1"/>
  <c r="DW164" i="1"/>
  <c r="DX164" i="1"/>
  <c r="DY164" i="1"/>
  <c r="DZ164" i="1"/>
  <c r="EC164" i="1" s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EB166" i="1" s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EB168" i="1" s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EB170" i="1" s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EB172" i="1" s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EB174" i="1" s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EB176" i="1" s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EB178" i="1" s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EB180" i="1" s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EB182" i="1" s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EB184" i="1" s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EB186" i="1" s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EB188" i="1" s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EB200" i="1" s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M30" i="3"/>
  <c r="E30" i="3"/>
  <c r="E60" i="2"/>
  <c r="J60" i="2"/>
  <c r="F60" i="2"/>
  <c r="H60" i="2"/>
  <c r="I60" i="2"/>
  <c r="F18" i="2"/>
  <c r="EC201" i="1"/>
  <c r="EC193" i="1"/>
  <c r="EC200" i="1"/>
  <c r="EC111" i="1"/>
  <c r="EB111" i="1"/>
  <c r="EC79" i="1"/>
  <c r="EB79" i="1"/>
  <c r="EC47" i="1"/>
  <c r="EB47" i="1"/>
  <c r="J20" i="2"/>
  <c r="J14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C177" i="1"/>
  <c r="EC169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C196" i="1"/>
  <c r="EB196" i="1"/>
  <c r="EC159" i="1"/>
  <c r="EC143" i="1"/>
  <c r="EC127" i="1"/>
  <c r="EB95" i="1"/>
  <c r="EC95" i="1" s="1"/>
  <c r="EB63" i="1"/>
  <c r="EC63" i="1" s="1"/>
  <c r="EC198" i="1"/>
  <c r="EB198" i="1"/>
  <c r="EC190" i="1"/>
  <c r="EB190" i="1"/>
  <c r="EC187" i="1"/>
  <c r="EC179" i="1"/>
  <c r="EC171" i="1"/>
  <c r="EC103" i="1"/>
  <c r="EB103" i="1"/>
  <c r="EC71" i="1"/>
  <c r="EB71" i="1"/>
  <c r="EC39" i="1"/>
  <c r="EB39" i="1"/>
  <c r="EC188" i="1"/>
  <c r="EC182" i="1"/>
  <c r="EC178" i="1"/>
  <c r="EC174" i="1"/>
  <c r="EC170" i="1"/>
  <c r="EC166" i="1"/>
  <c r="EC113" i="1"/>
  <c r="EB113" i="1"/>
  <c r="EC89" i="1"/>
  <c r="EB89" i="1"/>
  <c r="EC49" i="1"/>
  <c r="EB49" i="1"/>
  <c r="L58" i="2"/>
  <c r="L56" i="2"/>
  <c r="L54" i="2"/>
  <c r="L52" i="2"/>
  <c r="B18" i="1"/>
  <c r="F18" i="1"/>
  <c r="F14" i="1"/>
  <c r="C22" i="1" s="1"/>
  <c r="EB201" i="1"/>
  <c r="EB197" i="1"/>
  <c r="EC197" i="1" s="1"/>
  <c r="EB193" i="1"/>
  <c r="EB189" i="1"/>
  <c r="EC189" i="1" s="1"/>
  <c r="EB185" i="1"/>
  <c r="EB181" i="1"/>
  <c r="EC181" i="1" s="1"/>
  <c r="EB177" i="1"/>
  <c r="EB173" i="1"/>
  <c r="EC173" i="1" s="1"/>
  <c r="EB169" i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72" i="1"/>
  <c r="EC168" i="1"/>
  <c r="EC121" i="1"/>
  <c r="EC97" i="1"/>
  <c r="EC73" i="1"/>
  <c r="EB73" i="1"/>
  <c r="EC57" i="1"/>
  <c r="EB41" i="1"/>
  <c r="EC41" i="1" s="1"/>
  <c r="EE203" i="1"/>
  <c r="EC8" i="1"/>
  <c r="EB8" i="1"/>
  <c r="EB199" i="1"/>
  <c r="EC199" i="1" s="1"/>
  <c r="EB195" i="1"/>
  <c r="EC195" i="1" s="1"/>
  <c r="EB191" i="1"/>
  <c r="EC191" i="1" s="1"/>
  <c r="EB187" i="1"/>
  <c r="EB183" i="1"/>
  <c r="EC183" i="1" s="1"/>
  <c r="EB179" i="1"/>
  <c r="EB175" i="1"/>
  <c r="EC175" i="1" s="1"/>
  <c r="EB171" i="1"/>
  <c r="EB167" i="1"/>
  <c r="EC167" i="1" s="1"/>
  <c r="EC165" i="1"/>
  <c r="EC161" i="1"/>
  <c r="EB159" i="1"/>
  <c r="EC157" i="1"/>
  <c r="EC153" i="1"/>
  <c r="EB151" i="1"/>
  <c r="EC151" i="1" s="1"/>
  <c r="EC149" i="1"/>
  <c r="EC145" i="1"/>
  <c r="EB143" i="1"/>
  <c r="EC141" i="1"/>
  <c r="EC137" i="1"/>
  <c r="EB135" i="1"/>
  <c r="EC135" i="1" s="1"/>
  <c r="EC133" i="1"/>
  <c r="EC129" i="1"/>
  <c r="EB127" i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EC203" i="1" s="1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F20" i="2" l="1"/>
  <c r="J10" i="1" s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s="1"/>
  <c r="A35" i="1" s="1"/>
  <c r="G41" i="2" l="1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<sst xmlns="http://schemas.openxmlformats.org/spreadsheetml/2006/main" count="359" uniqueCount="236">
  <si>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</si>
  <si>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</si>
  <si>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</si>
  <si>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</si>
  <si>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</si>
  <si>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</si>
  <si>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</si>
  <si>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</si>
  <si>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</si>
  <si>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</si>
  <si>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</si>
  <si>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</si>
  <si>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</si>
  <si>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</si>
  <si>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</si>
  <si>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</si>
  <si>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</si>
  <si>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</si>
  <si>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</si>
  <si>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</si>
  <si>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</si>
  <si>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</si>
  <si>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</si>
  <si>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</si>
  <si>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</si>
  <si>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</si>
  <si>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</si>
  <si>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</si>
  <si>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</si>
  <si>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</si>
  <si>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</si>
  <si>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</si>
  <si>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</si>
  <si>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</si>
  <si>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</si>
  <si>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</si>
  <si>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</si>
  <si>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</si>
  <si>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</si>
  <si>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</si>
  <si>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</si>
  <si>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</si>
  <si>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</si>
  <si>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</si>
  <si>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</si>
  <si>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</si>
  <si>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</si>
  <si>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</si>
  <si>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</si>
  <si>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</si>
  <si>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</si>
  <si>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</si>
  <si>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</si>
  <si>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</si>
  <si>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</si>
  <si>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</si>
  <si>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</si>
  <si>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</si>
  <si>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</si>
  <si>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</si>
  <si>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</si>
  <si>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</si>
  <si>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</si>
  <si>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</si>
  <si>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</si>
  <si>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</si>
  <si>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</si>
  <si>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</si>
  <si>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</si>
  <si>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</si>
  <si>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</si>
  <si>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</si>
  <si>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</si>
  <si>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</si>
  <si>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</si>
  <si>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</si>
  <si>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</si>
  <si>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</si>
  <si>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</si>
  <si>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</si>
  <si>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</si>
  <si>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</si>
  <si>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</si>
  <si>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</si>
  <si>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</si>
  <si>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</si>
  <si>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</si>
  <si>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</si>
  <si>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</si>
  <si>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</si>
  <si>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</si>
  <si>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</si>
  <si>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</si>
  <si>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</si>
  <si>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</si>
  <si>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</si>
  <si>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</si>
  <si>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</si>
  <si>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</si>
  <si>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</si>
  <si>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</si>
  <si>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</si>
  <si>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</si>
  <si>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</si>
  <si>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</si>
  <si>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</si>
  <si>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</si>
  <si>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</si>
  <si>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</si>
  <si>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</si>
  <si>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</si>
  <si>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</si>
  <si>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</si>
  <si>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</si>
  <si>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</si>
  <si>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</si>
  <si>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</si>
  <si>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</si>
  <si>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</si>
  <si>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</si>
  <si>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</si>
  <si>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</si>
  <si>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</si>
  <si>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</si>
  <si>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</si>
  <si>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</si>
  <si>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</si>
  <si>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</si>
  <si>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</si>
  <si>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</si>
  <si>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</si>
  <si>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</si>
  <si>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</si>
  <si>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</si>
  <si>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</si>
  <si>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</si>
  <si>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</si>
  <si>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</si>
  <si>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</si>
  <si>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</si>
  <si>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</si>
  <si>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</si>
  <si>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</si>
  <si>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</si>
  <si>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</si>
  <si>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</si>
  <si>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</si>
  <si>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</si>
  <si>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</si>
  <si>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</si>
  <si>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</si>
  <si>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</si>
  <si>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</si>
  <si>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</si>
  <si>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</si>
  <si>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</si>
  <si>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</si>
  <si>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</si>
  <si>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</si>
  <si>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</si>
  <si>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</si>
  <si>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</si>
  <si>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</si>
  <si>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</si>
  <si>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</si>
  <si>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</si>
  <si>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</si>
  <si>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</si>
  <si>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</si>
  <si>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</si>
  <si>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</si>
  <si>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</si>
  <si>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</si>
  <si>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</si>
  <si>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</si>
  <si>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</si>
  <si>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</si>
  <si>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</si>
  <si>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</si>
  <si>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</si>
  <si>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</si>
  <si>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</si>
  <si>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</si>
  <si>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</si>
  <si>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</si>
  <si>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</si>
  <si>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</si>
  <si>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</si>
  <si>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</si>
  <si>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</si>
  <si>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</si>
  <si>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</si>
  <si>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</si>
  <si>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</si>
  <si>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</si>
  <si>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</si>
  <si>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</si>
  <si>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</si>
  <si>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</si>
  <si>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</si>
  <si>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</si>
  <si>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</si>
  <si>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Hybrid</t>
  </si>
  <si>
    <t>Yes</t>
  </si>
  <si>
    <t>2017*</t>
  </si>
  <si>
    <t>* Includes all trees infested in 2017 and earlier.</t>
  </si>
  <si>
    <t>FH20804007</t>
  </si>
  <si>
    <t>2020 SPRUCE BEETLE SURVEYS</t>
  </si>
  <si>
    <t>Blackwater</t>
  </si>
  <si>
    <t>93O 024</t>
  </si>
  <si>
    <t>N.Emery/T.Jenner</t>
  </si>
  <si>
    <t>55° 14' 46.0"</t>
  </si>
  <si>
    <t>123° 15' 19.1"</t>
  </si>
  <si>
    <t xml:space="preserve">Modeste FSR 11.2km end of </t>
  </si>
  <si>
    <t>new spur in new cutblock</t>
  </si>
  <si>
    <t>SBl; SBlEpAt</t>
  </si>
  <si>
    <t>Flat -55</t>
  </si>
  <si>
    <t>gentle slopes- variable terrain</t>
  </si>
  <si>
    <t>several streams</t>
  </si>
  <si>
    <t>No</t>
  </si>
  <si>
    <t>Ungulates</t>
  </si>
  <si>
    <t xml:space="preserve">Significant </t>
  </si>
  <si>
    <t>800-840</t>
  </si>
  <si>
    <t>Snowmobile</t>
  </si>
  <si>
    <t>4WD and quad</t>
  </si>
  <si>
    <t>Existing road system and establish new roads</t>
  </si>
  <si>
    <t>Endemic</t>
  </si>
  <si>
    <t>Inexistent</t>
  </si>
  <si>
    <t>None</t>
  </si>
  <si>
    <t>No Action</t>
  </si>
  <si>
    <t>Ground Survey Fall 2021</t>
  </si>
  <si>
    <t>This polygon contains significant susceptible Spruce that could support a future Spruce beetle infestation.  At the time of</t>
  </si>
  <si>
    <t>survey there was very little historic evidence suggesting the beetle had a minor and short lived impact on the stand.  A</t>
  </si>
  <si>
    <t>couple of points mapped from the detailed heli surveys did have a little historic evidnece around them but no current infest.</t>
  </si>
  <si>
    <t>No immediate action is required at this time though could be prudent to be included with future detailed heli mapping and</t>
  </si>
  <si>
    <t>ground surveys accordingly.  No bark patch was taken as no current infest was found throughout the survey.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</si>
</sst>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C1" workbookViewId="0">
      <selection activeCell="I4" sqref="I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191" t="s">
        <v>208</v>
      </c>
      <c r="B3" s="191" t="s">
        <v>209</v>
      </c>
      <c r="C3" s="181">
        <v>33</v>
      </c>
      <c r="D3" s="181">
        <v>55</v>
      </c>
      <c r="E3" s="181">
        <v>5300</v>
      </c>
      <c r="F3" s="182">
        <v>43894</v>
      </c>
      <c r="G3" s="192" t="s">
        <v>211</v>
      </c>
      <c r="H3" s="192" t="s">
        <v>212</v>
      </c>
      <c r="I3" s="6" t="s">
        <v>201</v>
      </c>
      <c r="J3" s="6" t="s">
        <v>206</v>
      </c>
      <c r="K3" s="6" t="s">
        <v>202</v>
      </c>
      <c r="L3" s="192" t="s">
        <v>210</v>
      </c>
      <c r="M3" s="6" t="s">
        <v>203</v>
      </c>
      <c r="N3" s="6">
        <v>1</v>
      </c>
      <c r="O3" s="181">
        <v>0</v>
      </c>
      <c r="P3" s="183">
        <v>1</v>
      </c>
      <c r="Q3" s="184">
        <v>1500</v>
      </c>
      <c r="R3" s="184">
        <v>1600</v>
      </c>
      <c r="S3" s="187">
        <v>2</v>
      </c>
      <c r="T3" s="186"/>
      <c r="U3" s="186"/>
      <c r="V3" s="186"/>
      <c r="W3" s="186"/>
      <c r="X3" s="186"/>
      <c r="Y3" s="186"/>
      <c r="Z3" s="186">
        <v>2</v>
      </c>
      <c r="AA3" s="186"/>
      <c r="AB3" s="186">
        <v>3</v>
      </c>
      <c r="AC3" s="189">
        <v>5</v>
      </c>
      <c r="AD3" s="186"/>
      <c r="AE3" s="186"/>
      <c r="AF3" s="186"/>
      <c r="AG3" s="186"/>
      <c r="AH3" s="186"/>
      <c r="AI3" s="186"/>
      <c r="AJ3" s="186">
        <v>3</v>
      </c>
      <c r="AK3" s="186"/>
      <c r="AL3" s="186">
        <v>1</v>
      </c>
      <c r="AM3" s="189">
        <v>6</v>
      </c>
      <c r="AN3" s="186"/>
      <c r="AO3" s="186"/>
      <c r="AP3" s="186"/>
      <c r="AQ3" s="186"/>
      <c r="AR3" s="186"/>
      <c r="AS3" s="186"/>
      <c r="AT3" s="186"/>
      <c r="AU3" s="186"/>
      <c r="AV3" s="186">
        <v>2</v>
      </c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7</v>
      </c>
      <c r="BH3" s="186"/>
      <c r="BI3" s="186"/>
      <c r="BJ3" s="186"/>
      <c r="BK3" s="186"/>
      <c r="BL3" s="186"/>
      <c r="BM3" s="186"/>
      <c r="BN3" s="186">
        <v>1</v>
      </c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6</v>
      </c>
      <c r="DZ3" s="6">
        <f t="shared" si="0"/>
        <v>0</v>
      </c>
      <c r="EA3" s="6">
        <f t="shared" si="0"/>
        <v>6</v>
      </c>
      <c r="EB3" s="6">
        <f>DR3+DS3+DT3+DU3+DV3+DW3+DX3</f>
        <v>21</v>
      </c>
      <c r="EC3" s="6">
        <f>DY3+DZ3+EA3+EB3</f>
        <v>33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330</v>
      </c>
      <c r="D8" s="6">
        <f>A8*D3</f>
        <v>18150</v>
      </c>
      <c r="I8" s="96" t="s">
        <v>54</v>
      </c>
      <c r="J8" s="6">
        <f>TOTALS!D20*D3</f>
        <v>11550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0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63.636363636363633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2</v>
      </c>
      <c r="AA203" s="29">
        <f t="shared" si="100"/>
        <v>0</v>
      </c>
      <c r="AB203" s="29">
        <f t="shared" si="100"/>
        <v>3</v>
      </c>
      <c r="AC203" s="44">
        <f t="shared" si="100"/>
        <v>5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3</v>
      </c>
      <c r="AK203" s="29">
        <f t="shared" si="101"/>
        <v>0</v>
      </c>
      <c r="AL203" s="29">
        <f t="shared" si="101"/>
        <v>1</v>
      </c>
      <c r="AM203" s="44">
        <f t="shared" si="101"/>
        <v>6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2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7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6</v>
      </c>
      <c r="DZ203" s="29">
        <f t="shared" si="106"/>
        <v>0</v>
      </c>
      <c r="EA203" s="29">
        <f t="shared" si="106"/>
        <v>6</v>
      </c>
      <c r="EB203" s="29">
        <f t="shared" si="106"/>
        <v>21</v>
      </c>
      <c r="EC203" s="29">
        <f t="shared" si="106"/>
        <v>33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E12" sqref="E12"/>
    </sheetView>
  </sheetViews>
  <sheetFormatPr defaultRowHeight="12.75" x14ac:dyDescent="0.2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Blackwater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93O 024</v>
      </c>
      <c r="F7" s="45"/>
      <c r="H7" s="46" t="s">
        <v>77</v>
      </c>
      <c r="I7" s="45"/>
      <c r="J7" s="136" t="str">
        <f>ENTRY!J3</f>
        <v>FH20804007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33</v>
      </c>
      <c r="F8" s="45"/>
      <c r="H8" s="46" t="s">
        <v>79</v>
      </c>
      <c r="I8" s="45"/>
      <c r="J8" s="136" t="str">
        <f>ENTRY!L3</f>
        <v>N.Emery/T.Jenner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43894</v>
      </c>
      <c r="F10" s="45"/>
      <c r="H10" s="46" t="s">
        <v>83</v>
      </c>
      <c r="I10" s="46" t="s">
        <v>84</v>
      </c>
      <c r="J10" s="136" t="str">
        <f>ENTRY!G3</f>
        <v>55° 14' 46.0"</v>
      </c>
      <c r="K10" s="46" t="s">
        <v>85</v>
      </c>
      <c r="L10" s="136" t="str">
        <f>ENTRY!H3</f>
        <v>123° 15' 19.1"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55</v>
      </c>
      <c r="F11" s="45"/>
      <c r="H11" s="46" t="s">
        <v>87</v>
      </c>
      <c r="I11" s="45"/>
      <c r="J11" s="45"/>
      <c r="K11" s="136">
        <f>ENTRY!E3</f>
        <v>5300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2019</v>
      </c>
      <c r="F15" s="31"/>
      <c r="G15" s="30">
        <v>2018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63.636363636363633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6</v>
      </c>
      <c r="H31" s="83"/>
      <c r="I31" s="102">
        <f>ENTRY!DY203/ENTRY!DQ203*10</f>
        <v>60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6</v>
      </c>
      <c r="H33" s="87"/>
      <c r="I33" s="104">
        <f>ENTRY!EA203/ENTRY!DQ203*10</f>
        <v>60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12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21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63.636363636363633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2019</v>
      </c>
      <c r="G49" s="73"/>
      <c r="H49" s="72">
        <v>2018</v>
      </c>
      <c r="I49" s="73"/>
      <c r="J49" s="72" t="s">
        <v>204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5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5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4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6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7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12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205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D29" sqref="D29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>
      <selection activeCell="B19" sqref="B19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8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8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8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8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8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8" ht="14.25" customHeight="1" thickBot="1" x14ac:dyDescent="0.3">
      <c r="A6" s="14"/>
      <c r="B6" s="126" t="s">
        <v>74</v>
      </c>
      <c r="C6" s="127"/>
      <c r="D6" s="128"/>
      <c r="E6" s="134" t="str">
        <f>ENTRY!A3</f>
        <v>Blackwater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8" ht="16.5" thickBot="1" x14ac:dyDescent="0.3">
      <c r="A7" s="14"/>
      <c r="B7" s="126" t="s">
        <v>170</v>
      </c>
      <c r="C7" s="127"/>
      <c r="D7" s="127"/>
      <c r="E7" s="134" t="str">
        <f>ENTRY!B3</f>
        <v>93O 024</v>
      </c>
      <c r="F7" s="45"/>
      <c r="G7" s="127"/>
      <c r="H7" s="50"/>
      <c r="I7" s="126" t="s">
        <v>77</v>
      </c>
      <c r="J7" s="127"/>
      <c r="K7" s="127"/>
      <c r="L7" s="134" t="str">
        <f>ENTRY!J3</f>
        <v>FH20804007</v>
      </c>
      <c r="M7" s="127"/>
      <c r="N7" s="127"/>
      <c r="O7" s="142"/>
    </row>
    <row r="8" spans="1:18" ht="16.5" thickBot="1" x14ac:dyDescent="0.3">
      <c r="A8" s="14"/>
      <c r="B8" s="126" t="s">
        <v>78</v>
      </c>
      <c r="C8" s="127"/>
      <c r="D8" s="127"/>
      <c r="E8" s="134">
        <f>ENTRY!C3</f>
        <v>33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N.Emery/T.Jenner</v>
      </c>
      <c r="M8" s="127"/>
      <c r="N8" s="127"/>
      <c r="O8" s="142"/>
      <c r="R8" s="191"/>
    </row>
    <row r="9" spans="1:18" ht="16.5" thickBot="1" x14ac:dyDescent="0.3">
      <c r="A9" s="14"/>
      <c r="B9" s="126" t="s">
        <v>86</v>
      </c>
      <c r="C9" s="127"/>
      <c r="D9" s="127"/>
      <c r="E9" s="135">
        <f>ENTRY!D3</f>
        <v>55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8" ht="16.5" thickBot="1" x14ac:dyDescent="0.3">
      <c r="A10" s="14"/>
      <c r="B10" s="126" t="s">
        <v>172</v>
      </c>
      <c r="C10" s="127"/>
      <c r="D10" s="127"/>
      <c r="E10" s="179">
        <f>ENTRY!F3</f>
        <v>43894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8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55° 14' 46.0"</v>
      </c>
      <c r="F11" s="133" t="s">
        <v>85</v>
      </c>
      <c r="G11" s="136" t="str">
        <f>ENTRY!H3</f>
        <v>123° 15' 19.1"</v>
      </c>
      <c r="H11" s="50"/>
      <c r="I11" s="129" t="s">
        <v>87</v>
      </c>
      <c r="J11" s="127"/>
      <c r="K11" s="127"/>
      <c r="L11" s="134">
        <f>ENTRY!E3</f>
        <v>5300</v>
      </c>
      <c r="M11" s="127"/>
      <c r="N11" s="127"/>
      <c r="O11" s="142"/>
    </row>
    <row r="12" spans="1:18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8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8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8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8" x14ac:dyDescent="0.2">
      <c r="A16" s="14"/>
      <c r="B16" s="52" t="s">
        <v>175</v>
      </c>
      <c r="C16" s="50"/>
      <c r="D16" s="50"/>
      <c r="E16" s="138" t="s">
        <v>213</v>
      </c>
      <c r="F16" s="138"/>
      <c r="G16" s="138"/>
      <c r="H16" s="52" t="s">
        <v>176</v>
      </c>
      <c r="I16" s="50"/>
      <c r="J16" s="98" t="s">
        <v>215</v>
      </c>
      <c r="K16" s="50"/>
      <c r="L16" s="52" t="s">
        <v>177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 t="s">
        <v>214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217</v>
      </c>
      <c r="F18" s="138"/>
      <c r="G18" s="138"/>
      <c r="H18" s="52" t="s">
        <v>179</v>
      </c>
      <c r="I18" s="50"/>
      <c r="J18" s="98" t="s">
        <v>218</v>
      </c>
      <c r="K18" s="138"/>
      <c r="L18" s="52" t="s">
        <v>180</v>
      </c>
      <c r="M18" s="138" t="s">
        <v>29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219</v>
      </c>
      <c r="H20" s="52" t="s">
        <v>182</v>
      </c>
      <c r="I20" s="50"/>
      <c r="J20" s="98" t="s">
        <v>221</v>
      </c>
      <c r="K20" s="50"/>
      <c r="L20" s="52" t="s">
        <v>183</v>
      </c>
      <c r="M20" s="50"/>
      <c r="N20" s="138" t="s">
        <v>222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98" t="s">
        <v>220</v>
      </c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223</v>
      </c>
      <c r="F24" s="50"/>
      <c r="G24" s="50"/>
      <c r="H24" s="52" t="s">
        <v>186</v>
      </c>
      <c r="I24" s="50"/>
      <c r="J24" s="98" t="s">
        <v>224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225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226</v>
      </c>
      <c r="G30" s="50"/>
      <c r="H30" s="50"/>
      <c r="I30" s="52" t="s">
        <v>190</v>
      </c>
      <c r="J30" s="50"/>
      <c r="K30" s="50"/>
      <c r="L30" s="139" t="s">
        <v>227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228</v>
      </c>
      <c r="F32" s="193"/>
      <c r="G32" s="50"/>
      <c r="H32" s="50"/>
      <c r="I32" s="52" t="s">
        <v>192</v>
      </c>
      <c r="J32" s="50"/>
      <c r="K32" s="50"/>
      <c r="L32" s="98" t="s">
        <v>228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139</v>
      </c>
      <c r="F34" s="138"/>
      <c r="G34" s="50"/>
      <c r="H34" s="50"/>
      <c r="I34" s="52" t="s">
        <v>194</v>
      </c>
      <c r="J34" s="50"/>
      <c r="K34" s="50"/>
      <c r="L34" s="98" t="s">
        <v>228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229</v>
      </c>
      <c r="F38" s="178"/>
      <c r="G38" s="131"/>
      <c r="H38" s="50"/>
      <c r="I38" s="156" t="s">
        <v>197</v>
      </c>
      <c r="J38" s="50"/>
      <c r="K38" s="50"/>
      <c r="L38" s="138" t="s">
        <v>230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231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232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233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235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2020-03-06T21:07:57Z</dcterms:modified>
</cp:coreProperties>
</file>